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57 - 14.11. - ZCU - Výpočetní technika (III.) 151 - 2022 připravit\"/>
    </mc:Choice>
  </mc:AlternateContent>
  <xr:revisionPtr revIDLastSave="0" documentId="13_ncr:1_{3E25447D-C9A4-4824-B5D7-392B504044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9" i="1" l="1"/>
  <c r="P9" i="1"/>
  <c r="S9" i="1"/>
  <c r="P8" i="1" l="1"/>
  <c r="S8" i="1"/>
  <c r="T8" i="1"/>
  <c r="P7" i="1" l="1"/>
  <c r="Q12" i="1" s="1"/>
  <c r="T7" i="1" l="1"/>
  <c r="S7" i="1" l="1"/>
  <c r="R12" i="1" s="1"/>
</calcChain>
</file>

<file path=xl/sharedStrings.xml><?xml version="1.0" encoding="utf-8"?>
<sst xmlns="http://schemas.openxmlformats.org/spreadsheetml/2006/main" count="60" uniqueCount="55">
  <si>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</si>
  <si>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</si>
  <si>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</si>
  <si>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</si>
  <si>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</si>
  <si>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</si>
  <si>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</si>
  <si>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</si>
  <si>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</si>
  <si>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</si>
  <si>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</si>
  <si>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</si>
  <si>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</si>
  <si>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</si>
  <si>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</si>
  <si>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</si>
  <si>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</si>
  <si>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</si>
  <si>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</si>
  <si>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</si>
  <si>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</si>
  <si>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</si>
  <si>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</si>
  <si>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</si>
  <si>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</si>
  <si>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</si>
  <si>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</si>
  <si>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</si>
  <si>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</si>
  <si>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</si>
  <si>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</si>
  <si>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Termín dodání</t>
  </si>
  <si>
    <t>NE</t>
  </si>
  <si>
    <t xml:space="preserve">Příloha č. 2 Kupní smlouvy - technická specifikace
Výpočetní technika (III.) 151 - 2022 </t>
  </si>
  <si>
    <t>Marie Bischofová,
Tel.: 37763 2857,
E-mail: bischov@civ.zcu.cz</t>
  </si>
  <si>
    <t>Univerzitní 20,
301 00 Plzeň,
Centrum informatizace a výpočetní techniky - Správa CIV,
místnost UI 121</t>
  </si>
  <si>
    <t>Záruka na zboží min. 48 měsíců, servis NBD on site.</t>
  </si>
  <si>
    <t>Záruka na zboží min. 36 měsíců.</t>
  </si>
  <si>
    <t>Pokud financováno z projektových prostředků, pak ŘEŠITEL uvede: NÁZEV A ČÍSLO DOTAČNÍHO PROJEKTU</t>
  </si>
  <si>
    <t>PC včetně klávesnice a myši</t>
  </si>
  <si>
    <t>Monitor 24"</t>
  </si>
  <si>
    <t>Velikost úhlopříčky 24", rozlišení min. WUXGA (1920x1200).
Rozhraní DVI nebo displayport.
USB hub.
Jas min. 300 cd/m2.
Typ panelu IPS.
Displayport kabel musí byt součástí dodávky.
Min. 3 roky záruka.</t>
  </si>
  <si>
    <t>Výkon procesoru v Passmark CPU více než 12 500 bodů (platné ke dni 20.10.2022), minimálně 4 jádra.
Operační paměť typu DDR4 minimálně 16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</si>
  <si>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Samostatná faktura</t>
  </si>
  <si>
    <t>JUDr. Helena Jermanová,
Tel.: 37763 7201</t>
  </si>
  <si>
    <t>sady Pětatřicátníků 14, 
Fakulta právnická - Katedra teorie práva,
místnost PC 417</t>
  </si>
  <si>
    <t>Notebook 15,6"</t>
  </si>
  <si>
    <t>Provedení notebooku klasické.
Výkon procesoru v Passmark CPU více než 10 500 bodů (platné ke dni 21.10.2022), minimálně 6 jader.
Operační paměť minimálně 16 GB.
SSD disk o kapacitě minimálně 1 TB.
Dedikovaná grafická karta, 
Velikost grafické paměti min. 6000 MB.
Grafický výkon max. 100 W.
VR ready.
Ray-tracing.
Integrovaná wifi karta.
Display min. Full HD 15,6" s rozlišením min.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CZ Klávesnice s podsvícením nebo alternativním způsobem zlepšení viditelnosti ve tmě.
Klávesnice s numerickou klávesnicí musí být odolná proti polití.
Záruka na zboží min. 36 měsíců, servis NBD on site.</t>
  </si>
  <si>
    <t>Záruka na zboží min. 36 měsíců, servis NBD on site.</t>
  </si>
  <si>
    <t>https://www8.hp.com/h20195/v2/GetDocument.aspx?docname=c08015285</t>
  </si>
  <si>
    <t>DELL P2423 (210-BDFS), záruka 36 měsíců</t>
  </si>
  <si>
    <t>https://www.energystar.gov/productfinder/product/certified-displays/details/2384684</t>
  </si>
  <si>
    <t>https://www.energystar.gov/productfinder/product/certified-computers/details/2357521</t>
  </si>
  <si>
    <t>HP Elite SFF 600 G9 
CPU: Intel Core i3-12100
RAM: 16GB (1x16GB) DDR5 4800 MHz
Grafická karta integrovaná v CPU
SSD: 512GB 2280 PCIe NVMe
Porty přední: 4x SuperSpeed USB Type-A 10Gbps; 1x SuperSpeed USB Type-C 20Gbps
Porty zadní: 1x audio-in/out; 1x RJ-45; 1x HDMI 1.4; 3x SuperSpeed USB Type-A 5Gbps; 2x DisplayPort 1.4; 3 USB Type-A 480 Mbps
Základní deska obsahuje 4 sloty na RAM
Podpora bootování z USB
Síťová karta 1 Gb/s Ethernet s podporou PXE
CZ klávesnice s integrovanou čtečkou kontaktních čipových karet
Optická myš 3tl./kolečko
OS: Windows 11 Home 64bit CZ
Existence ovladačů použitého HW ve Windows 10 a vyšší verze Windows
Existence ovladačů použitého HW v jádře Linuxu
Podpora prostřednictvím internetu umožňuje stahování ovladačů a manuálu z internetu adresně pro konkrétní zadaný typ (sériové číslo) zařízení
Skříň není plombovaná a umožňuje beznástrojové otevření
Záruka 48 měsíců, servis NBD on site</t>
  </si>
  <si>
    <t>Acer AN515-45 (NH.QBCEC.00G), záruka 36 měsíců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</si>
</sst>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11" fillId="6" borderId="17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8" fillId="3" borderId="14" xfId="0" applyNumberFormat="1" applyFont="1" applyFill="1" applyBorder="1" applyAlignment="1">
      <alignment horizontal="center" vertical="center" wrapText="1"/>
    </xf>
    <xf numFmtId="0" fontId="8" fillId="3" borderId="17" xfId="0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7" zoomScale="80" zoomScaleNormal="80" workbookViewId="0">
      <selection activeCell="R9" sqref="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6.5703125" style="5" hidden="1" customWidth="1"/>
    <col min="12" max="12" width="32.140625" style="5" customWidth="1"/>
    <col min="13" max="13" width="27.85546875" style="5" customWidth="1"/>
    <col min="14" max="14" width="33.28515625" style="4" customWidth="1"/>
    <col min="15" max="15" width="22.28515625" style="4" customWidth="1"/>
    <col min="16" max="16" width="16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9" t="s">
        <v>33</v>
      </c>
      <c r="C1" s="90"/>
      <c r="D1" s="9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1" t="s">
        <v>2</v>
      </c>
      <c r="H5" s="9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38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82" t="s">
        <v>7</v>
      </c>
      <c r="T6" s="82" t="s">
        <v>8</v>
      </c>
      <c r="U6" s="41" t="s">
        <v>23</v>
      </c>
      <c r="V6" s="41" t="s">
        <v>24</v>
      </c>
    </row>
    <row r="7" spans="1:22" ht="343.5" customHeight="1" thickTop="1" x14ac:dyDescent="0.25">
      <c r="A7" s="20"/>
      <c r="B7" s="48">
        <v>1</v>
      </c>
      <c r="C7" s="49" t="s">
        <v>39</v>
      </c>
      <c r="D7" s="50">
        <v>1</v>
      </c>
      <c r="E7" s="51" t="s">
        <v>26</v>
      </c>
      <c r="F7" s="81" t="s">
        <v>42</v>
      </c>
      <c r="G7" s="84" t="s">
        <v>53</v>
      </c>
      <c r="H7" s="84" t="s">
        <v>49</v>
      </c>
      <c r="I7" s="102" t="s">
        <v>43</v>
      </c>
      <c r="J7" s="104" t="s">
        <v>32</v>
      </c>
      <c r="K7" s="87"/>
      <c r="L7" s="56" t="s">
        <v>36</v>
      </c>
      <c r="M7" s="106" t="s">
        <v>34</v>
      </c>
      <c r="N7" s="106" t="s">
        <v>35</v>
      </c>
      <c r="O7" s="108">
        <v>21</v>
      </c>
      <c r="P7" s="52">
        <f>D7*Q7</f>
        <v>18500</v>
      </c>
      <c r="Q7" s="53">
        <v>18500</v>
      </c>
      <c r="R7" s="84">
        <v>18200</v>
      </c>
      <c r="S7" s="54">
        <f>D7*R7</f>
        <v>18200</v>
      </c>
      <c r="T7" s="55" t="str">
        <f t="shared" ref="T7" si="0">IF(ISNUMBER(R7), IF(R7&gt;Q7,"NEVYHOVUJE","VYHOVUJE")," ")</f>
        <v>VYHOVUJE</v>
      </c>
      <c r="U7" s="87"/>
      <c r="V7" s="51" t="s">
        <v>12</v>
      </c>
    </row>
    <row r="8" spans="1:22" ht="136.15" customHeight="1" thickBot="1" x14ac:dyDescent="0.3">
      <c r="A8" s="20"/>
      <c r="B8" s="57">
        <v>2</v>
      </c>
      <c r="C8" s="58" t="s">
        <v>40</v>
      </c>
      <c r="D8" s="59">
        <v>1</v>
      </c>
      <c r="E8" s="60" t="s">
        <v>26</v>
      </c>
      <c r="F8" s="61" t="s">
        <v>41</v>
      </c>
      <c r="G8" s="85" t="s">
        <v>50</v>
      </c>
      <c r="H8" s="85" t="s">
        <v>51</v>
      </c>
      <c r="I8" s="103"/>
      <c r="J8" s="105"/>
      <c r="K8" s="88"/>
      <c r="L8" s="62" t="s">
        <v>37</v>
      </c>
      <c r="M8" s="107"/>
      <c r="N8" s="107"/>
      <c r="O8" s="109"/>
      <c r="P8" s="63">
        <f>D8*Q8</f>
        <v>6500</v>
      </c>
      <c r="Q8" s="64">
        <v>6500</v>
      </c>
      <c r="R8" s="85">
        <v>6000</v>
      </c>
      <c r="S8" s="65">
        <f>D8*R8</f>
        <v>6000</v>
      </c>
      <c r="T8" s="66" t="str">
        <f t="shared" ref="T8" si="1">IF(ISNUMBER(R8), IF(R8&gt;Q8,"NEVYHOVUJE","VYHOVUJE")," ")</f>
        <v>VYHOVUJE</v>
      </c>
      <c r="U8" s="88"/>
      <c r="V8" s="60" t="s">
        <v>13</v>
      </c>
    </row>
    <row r="9" spans="1:22" ht="346.15" customHeight="1" thickBot="1" x14ac:dyDescent="0.3">
      <c r="A9" s="20"/>
      <c r="B9" s="67">
        <v>3</v>
      </c>
      <c r="C9" s="68" t="s">
        <v>46</v>
      </c>
      <c r="D9" s="69">
        <v>1</v>
      </c>
      <c r="E9" s="70" t="s">
        <v>26</v>
      </c>
      <c r="F9" s="80" t="s">
        <v>47</v>
      </c>
      <c r="G9" s="86" t="s">
        <v>54</v>
      </c>
      <c r="H9" s="86" t="s">
        <v>52</v>
      </c>
      <c r="I9" s="71" t="s">
        <v>43</v>
      </c>
      <c r="J9" s="71" t="s">
        <v>32</v>
      </c>
      <c r="K9" s="72"/>
      <c r="L9" s="73" t="s">
        <v>48</v>
      </c>
      <c r="M9" s="79" t="s">
        <v>44</v>
      </c>
      <c r="N9" s="79" t="s">
        <v>45</v>
      </c>
      <c r="O9" s="74">
        <v>21</v>
      </c>
      <c r="P9" s="75">
        <f>D9*Q9</f>
        <v>26000</v>
      </c>
      <c r="Q9" s="76">
        <v>26000</v>
      </c>
      <c r="R9" s="86">
        <v>26000</v>
      </c>
      <c r="S9" s="77">
        <f>D9*R9</f>
        <v>26000</v>
      </c>
      <c r="T9" s="78" t="str">
        <f t="shared" ref="T9" si="2">IF(ISNUMBER(R9), IF(R9&gt;Q9,"NEVYHOVUJE","VYHOVUJE")," ")</f>
        <v>VYHOVUJE</v>
      </c>
      <c r="U9" s="72"/>
      <c r="V9" s="70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00" t="s">
        <v>30</v>
      </c>
      <c r="C11" s="100"/>
      <c r="D11" s="100"/>
      <c r="E11" s="100"/>
      <c r="F11" s="100"/>
      <c r="G11" s="100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97" t="s">
        <v>10</v>
      </c>
      <c r="S11" s="98"/>
      <c r="T11" s="99"/>
      <c r="U11" s="24"/>
      <c r="V11" s="25"/>
    </row>
    <row r="12" spans="1:22" ht="50.45" customHeight="1" thickTop="1" thickBot="1" x14ac:dyDescent="0.3">
      <c r="B12" s="101" t="s">
        <v>28</v>
      </c>
      <c r="C12" s="101"/>
      <c r="D12" s="101"/>
      <c r="E12" s="101"/>
      <c r="F12" s="101"/>
      <c r="G12" s="101"/>
      <c r="H12" s="101"/>
      <c r="I12" s="26"/>
      <c r="L12" s="9"/>
      <c r="M12" s="9"/>
      <c r="N12" s="9"/>
      <c r="O12" s="27"/>
      <c r="P12" s="27"/>
      <c r="Q12" s="28">
        <f>SUM(P7:P9)</f>
        <v>51000</v>
      </c>
      <c r="R12" s="94">
        <f>SUM(S7:S9)</f>
        <v>50200</v>
      </c>
      <c r="S12" s="95"/>
      <c r="T12" s="96"/>
    </row>
    <row r="13" spans="1:22" ht="15.75" thickTop="1" x14ac:dyDescent="0.25">
      <c r="B13" s="93" t="s">
        <v>29</v>
      </c>
      <c r="C13" s="93"/>
      <c r="D13" s="93"/>
      <c r="E13" s="93"/>
      <c r="F13" s="93"/>
      <c r="G13" s="93"/>
      <c r="H13" s="8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3"/>
      <c r="H14" s="8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3"/>
      <c r="H15" s="8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3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3"/>
      <c r="H19" s="8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3"/>
      <c r="H20" s="8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50BQYhCONS2kYDme22N0jL8KqxcKcLIi9tyzhXZVJpXyUp2pwHfiijqRJICFWNIME8w5p+9E6rFvCeZHVShD/Q==" saltValue="2rp6X0yervKdizIF3SihyQ==" spinCount="100000" sheet="1" objects="1" scenarios="1"/>
  <mergeCells count="14">
    <mergeCell ref="U7:U8"/>
    <mergeCell ref="B1:D1"/>
    <mergeCell ref="G5:H5"/>
    <mergeCell ref="B13:G13"/>
    <mergeCell ref="R12:T12"/>
    <mergeCell ref="R11:T11"/>
    <mergeCell ref="B11:G11"/>
    <mergeCell ref="B12:H12"/>
    <mergeCell ref="I7:I8"/>
    <mergeCell ref="J7:J8"/>
    <mergeCell ref="K7:K8"/>
    <mergeCell ref="M7:M8"/>
    <mergeCell ref="N7:N8"/>
    <mergeCell ref="O7:O8"/>
  </mergeCells>
  <conditionalFormatting sqref="D7:D9 B7:B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T7:T9">
    <cfRule type="cellIs" dxfId="5" priority="60" operator="equal">
      <formula>"VYHOVUJE"</formula>
    </cfRule>
  </conditionalFormatting>
  <conditionalFormatting sqref="T7:T9">
    <cfRule type="cellIs" dxfId="4" priority="59" operator="equal">
      <formula>"NEVYHOVUJE"</formula>
    </cfRule>
  </conditionalFormatting>
  <conditionalFormatting sqref="R7:R9 G7:H9">
    <cfRule type="containsBlanks" dxfId="3" priority="53">
      <formula>LEN(TRIM(G7))=0</formula>
    </cfRule>
  </conditionalFormatting>
  <conditionalFormatting sqref="R7:R9 G7:H9">
    <cfRule type="notContainsBlanks" dxfId="2" priority="51">
      <formula>LEN(TRIM(G7))&gt;0</formula>
    </cfRule>
  </conditionalFormatting>
  <conditionalFormatting sqref="R7:R9 G7:H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P9yR96LsApX8kUWCZsy4BBfy5+iXOFa9mMnaetNN9kM=</DigestValue>
    </Reference>
    <Reference Type="http://www.w3.org/2000/09/xmldsig#Object" URI="#idOfficeObject">
      <DigestMethod Algorithm="http://www.w3.org/2001/04/xmlenc#sha256"/>
      <DigestValue>EiOPymuqotfNEsX5b0/mIP6+EuZOrORSsiQNiuZCbqg=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63lMflO8daVDY2wIVdoCfIwVaFUwFsTBh6G1M62B0m4=</DigestValue>
    </Reference>
  </SignedInfo>
  <SignatureValue>E60bYcE1+aZUpqOsR/YRDLp/7c9ufv4DnNJ76ySoW0dFZJUEY0d50NUuyDo/1eQCcu53erMPBZoC
1OLt8AdQYnN0SyyaGEazUEbF3b0uXU6lLhO/QKsnzlbbPZT/nf7cnR/dLW7Papq2EA1ylthE5ia9
5LCG7y9o2WpYdBpX9H0nhig8dK8LMZSo5yZSamWdobVxdgnxSg7bZej1fto9PIHU6QZyv2FoXMjI
S5kNG1HjmbWENCjTmYQV1uG/3pvpvWZy7/EZSUZHbCiUSqtBDniS+EwzbH7YWCuNzvWKSZS/GBph
RgpnbYtfQCMC9RVzar3DfMJUHwGfhsR7A3e2Qw==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4WM4TDOk91HBsiNax3c7dEUUoWNzQI0JJqwqzPZ7ADs=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YQaOKpI8Vpq6huMcdU99Yh9T2DamDk2vGJRU9RgCV2U=</DigestValue>
      </Reference>
      <Reference URI="/xl/styles.xml?ContentType=application/vnd.openxmlformats-officedocument.spreadsheetml.styles+xml">
        <DigestMethod Algorithm="http://www.w3.org/2001/04/xmlenc#sha256"/>
        <DigestValue>1EqH1QJ/AuswihyCXa5KIYPEq8vEBef7lSEOnzuQJQ8=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r4CsYoQ6KPMcElSfJmZHARGQX8diEYEafhiQ/d+L2VQ=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fkqdD8+dnFhsgnsNdItdxf6Zrc5bkdzRsWfLEY5wW+Y=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2022-11-11T08:53:33Z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16.0.15726/23</OfficeVersion>
          <ApplicationVersion>16.0.15726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2022-11-11T08:53:33Z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2022-11-11T08:10:49Z</dcterms:modified>
</cp:coreProperties>
</file>